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INCOME" sheetId="1" r:id="rId1"/>
    <sheet name="BSHEET" sheetId="2" r:id="rId2"/>
    <sheet name="EQUITY CHANGE" sheetId="3" r:id="rId3"/>
    <sheet name="CFLOW" sheetId="4" r:id="rId4"/>
  </sheets>
  <definedNames>
    <definedName name="BSHEET">'BSHEET'!$A$1</definedName>
    <definedName name="_xlnm.Print_Area" localSheetId="1">'BSHEET'!$A$1:$G$53</definedName>
    <definedName name="_xlnm.Print_Area" localSheetId="3">'CFLOW'!$A$1:$G$53</definedName>
    <definedName name="_xlnm.Print_Area" localSheetId="2">'EQUITY CHANGE'!$A$1:$R$40</definedName>
    <definedName name="_xlnm.Print_Area" localSheetId="0">'INCOME'!$A$1:$H$51</definedName>
  </definedNames>
  <calcPr fullCalcOnLoad="1"/>
</workbook>
</file>

<file path=xl/sharedStrings.xml><?xml version="1.0" encoding="utf-8"?>
<sst xmlns="http://schemas.openxmlformats.org/spreadsheetml/2006/main" count="150" uniqueCount="112">
  <si>
    <t>Revenue</t>
  </si>
  <si>
    <t>Current</t>
  </si>
  <si>
    <t>Comparative</t>
  </si>
  <si>
    <t>RM '000</t>
  </si>
  <si>
    <t>NCB HOLDINGS BHD</t>
  </si>
  <si>
    <t>CONDENSED CONSOLIDATED INCOME STATEMENTS</t>
  </si>
  <si>
    <t>Expenditure</t>
  </si>
  <si>
    <t>Other Operating Income</t>
  </si>
  <si>
    <t>Profit from Operations</t>
  </si>
  <si>
    <t>Interest Expense</t>
  </si>
  <si>
    <t>Share of Profit/(Loss)</t>
  </si>
  <si>
    <t>of Associate Companies</t>
  </si>
  <si>
    <t>Profit before taxation</t>
  </si>
  <si>
    <t>Taxation</t>
  </si>
  <si>
    <t>Basic Earnings</t>
  </si>
  <si>
    <t>Per Share (Sen)</t>
  </si>
  <si>
    <t>Fully Diluted Earnings</t>
  </si>
  <si>
    <t>(The Condensed Consolidated Income Statements should be read in conjunction with the Annual</t>
  </si>
  <si>
    <t>As at</t>
  </si>
  <si>
    <t>Intangible Assets</t>
  </si>
  <si>
    <t>Investments in Associate Companies</t>
  </si>
  <si>
    <t>Other Investments</t>
  </si>
  <si>
    <t>Long Term Receivables</t>
  </si>
  <si>
    <t>CURRENT ASSETS</t>
  </si>
  <si>
    <t xml:space="preserve">   Inventories</t>
  </si>
  <si>
    <t xml:space="preserve">   Trade and Other Receivables</t>
  </si>
  <si>
    <t xml:space="preserve">   Cash &amp; Cash Equivalents</t>
  </si>
  <si>
    <t>CURRENT LIABILITIES</t>
  </si>
  <si>
    <t xml:space="preserve">   Trade and Other Creditors</t>
  </si>
  <si>
    <t xml:space="preserve">   Taxation</t>
  </si>
  <si>
    <t>NET CURRENT ASSETS</t>
  </si>
  <si>
    <t>REPRESENTED BY :</t>
  </si>
  <si>
    <t>Share Capital</t>
  </si>
  <si>
    <t>Reserves</t>
  </si>
  <si>
    <t>Shareholders' Fund</t>
  </si>
  <si>
    <t>Long Term Liabilities</t>
  </si>
  <si>
    <t xml:space="preserve">   Long Term Loans</t>
  </si>
  <si>
    <t xml:space="preserve">   Deferred Taxation</t>
  </si>
  <si>
    <t>Total</t>
  </si>
  <si>
    <t>Capital</t>
  </si>
  <si>
    <t>Reserve</t>
  </si>
  <si>
    <t xml:space="preserve">Share </t>
  </si>
  <si>
    <t xml:space="preserve">Retained </t>
  </si>
  <si>
    <t xml:space="preserve"> Profits</t>
  </si>
  <si>
    <t>CONDENSED CONSOLIDATED STATEMENTS OF CHANGES IN EQUITY</t>
  </si>
  <si>
    <t>Distributable</t>
  </si>
  <si>
    <t>Quarter Ended</t>
  </si>
  <si>
    <t>Property, Plant and  Equipment</t>
  </si>
  <si>
    <t xml:space="preserve">(The Condensed Consolidated Balance Sheet should be read in conjunction with the </t>
  </si>
  <si>
    <t>NON-CURRENT ASSET</t>
  </si>
  <si>
    <t>CONDENSED CONSOLIDATED CASHFLOW STATEMENT</t>
  </si>
  <si>
    <t>RM'000</t>
  </si>
  <si>
    <t>CASH FLOWS FROM OPERATING ACTIVITIES</t>
  </si>
  <si>
    <t>Non-Cash Items</t>
  </si>
  <si>
    <t>Non-Operating Items</t>
  </si>
  <si>
    <t>Operating profit before working capital changes</t>
  </si>
  <si>
    <t>Net change in Current Asset</t>
  </si>
  <si>
    <t>Net change in Current Liabilities</t>
  </si>
  <si>
    <t>CASH FLOWS FROM INVESTING ACTIVITIES</t>
  </si>
  <si>
    <t>CASH FLOWS FROM FINANCING ACTIVITIES</t>
  </si>
  <si>
    <t>Transactions with Owners</t>
  </si>
  <si>
    <t>Net cash used in financing activities</t>
  </si>
  <si>
    <t>CASH AND CASH EQUIVALENTS AT BEGINNING OF YEAR</t>
  </si>
  <si>
    <t>Cash and bank balances</t>
  </si>
  <si>
    <t>Short term deposits</t>
  </si>
  <si>
    <t>Cash generated from operating activities</t>
  </si>
  <si>
    <t>Dividends paid</t>
  </si>
  <si>
    <t>(The Condensed Consolidated Cash Flow Statements should be read in conjunction with the</t>
  </si>
  <si>
    <t>Adjustment for:</t>
  </si>
  <si>
    <t>Net Cash Generated used in investing activities</t>
  </si>
  <si>
    <t>NET INCREASE IN CASH AND CASH EQUIVALENTS</t>
  </si>
  <si>
    <t>CASH AND CASH EQUIVALENTS AT END OF PERIOD</t>
  </si>
  <si>
    <t>Cumulative YTD</t>
  </si>
  <si>
    <t>Ended</t>
  </si>
  <si>
    <t>Equity Investments</t>
  </si>
  <si>
    <t>EFFECT OF EXCHANGE RATE CHANGES</t>
  </si>
  <si>
    <t>2003</t>
  </si>
  <si>
    <t>Balance at 1 January 2003</t>
  </si>
  <si>
    <t>Profit After Tax</t>
  </si>
  <si>
    <t>Revaluation</t>
  </si>
  <si>
    <t>Translation</t>
  </si>
  <si>
    <t>Consolidation</t>
  </si>
  <si>
    <t>Merger</t>
  </si>
  <si>
    <t>Non - Distributable</t>
  </si>
  <si>
    <t>Premuim</t>
  </si>
  <si>
    <t>CONDENSED CONSOLIDATED BALANCE SHEET</t>
  </si>
  <si>
    <t>Net Profit For The Period</t>
  </si>
  <si>
    <t>Bank Borrowings Repaid</t>
  </si>
  <si>
    <t>Cash and cash equivalents comprise of:</t>
  </si>
  <si>
    <t>Tax Paid</t>
  </si>
  <si>
    <t>31/12/2003</t>
  </si>
  <si>
    <t>Prior Year Adjustment</t>
  </si>
  <si>
    <t>FOR THE FIRST QUARTER ENDED 31 MARCH 2004</t>
  </si>
  <si>
    <t>2004</t>
  </si>
  <si>
    <t>31 Mar</t>
  </si>
  <si>
    <t>Financial Report for the year ended 31 December 2003)</t>
  </si>
  <si>
    <t>Annual Financial Report for the year ended 31 December 2003)</t>
  </si>
  <si>
    <t>AS AT 31 MARCH  2004</t>
  </si>
  <si>
    <t>31/03/2004</t>
  </si>
  <si>
    <t>Deferred Tax Asset</t>
  </si>
  <si>
    <t xml:space="preserve">For The 3 Month Period   </t>
  </si>
  <si>
    <t>Ended 31 March 2004</t>
  </si>
  <si>
    <t>FOR THE 3 MONTHS ENDED 31 MARCH  2004</t>
  </si>
  <si>
    <t>Balance at 1 January 2004</t>
  </si>
  <si>
    <t>Ended 31 March 2003</t>
  </si>
  <si>
    <t>As at 1 January 2003 (Restated)</t>
  </si>
  <si>
    <t>As At 31 March 2003</t>
  </si>
  <si>
    <t>(The Condensed Consolidated Statement of Changes in Equity should be read in conjunction with the Annual Financial Report for the year ended 31 December 2003)</t>
  </si>
  <si>
    <t>FOR THE 3 MONTHS ENDED 31 MARCH 2004</t>
  </si>
  <si>
    <t xml:space="preserve">3 Months </t>
  </si>
  <si>
    <t>As At 31 March 2004</t>
  </si>
  <si>
    <t>3 Month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</si>
</sst>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u val="single"/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0" fillId="0" borderId="0" xfId="16" applyAlignment="1">
      <alignment horizontal="right"/>
    </xf>
    <xf numFmtId="0" fontId="1" fillId="0" borderId="0" xfId="0" applyFont="1" applyAlignment="1">
      <alignment/>
    </xf>
    <xf numFmtId="41" fontId="1" fillId="0" borderId="0" xfId="16" applyFont="1" applyAlignment="1">
      <alignment horizontal="right"/>
    </xf>
    <xf numFmtId="41" fontId="1" fillId="0" borderId="1" xfId="16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 horizontal="right"/>
    </xf>
    <xf numFmtId="41" fontId="2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37" fontId="1" fillId="0" borderId="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1" fontId="1" fillId="0" borderId="0" xfId="16" applyFont="1" applyAlignment="1">
      <alignment/>
    </xf>
    <xf numFmtId="41" fontId="1" fillId="0" borderId="0" xfId="16" applyFont="1" applyBorder="1" applyAlignment="1">
      <alignment horizontal="right"/>
    </xf>
    <xf numFmtId="41" fontId="1" fillId="0" borderId="4" xfId="16" applyFont="1" applyBorder="1" applyAlignment="1">
      <alignment horizontal="right"/>
    </xf>
    <xf numFmtId="0" fontId="2" fillId="0" borderId="0" xfId="0" applyFont="1" applyAlignment="1">
      <alignment horizontal="center"/>
    </xf>
    <xf numFmtId="41" fontId="1" fillId="0" borderId="3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1" fontId="0" fillId="0" borderId="0" xfId="16" applyAlignment="1">
      <alignment/>
    </xf>
    <xf numFmtId="41" fontId="1" fillId="0" borderId="3" xfId="16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41" fontId="0" fillId="0" borderId="0" xfId="16" applyAlignment="1">
      <alignment horizontal="center"/>
    </xf>
    <xf numFmtId="41" fontId="1" fillId="0" borderId="5" xfId="16" applyFont="1" applyBorder="1" applyAlignment="1">
      <alignment horizontal="right"/>
    </xf>
    <xf numFmtId="41" fontId="5" fillId="0" borderId="0" xfId="16" applyFont="1" applyAlignment="1">
      <alignment horizontal="right"/>
    </xf>
    <xf numFmtId="41" fontId="1" fillId="0" borderId="6" xfId="16" applyFont="1" applyBorder="1" applyAlignment="1">
      <alignment horizontal="right"/>
    </xf>
    <xf numFmtId="41" fontId="1" fillId="0" borderId="7" xfId="16" applyFont="1" applyBorder="1" applyAlignment="1">
      <alignment horizontal="right"/>
    </xf>
    <xf numFmtId="41" fontId="1" fillId="0" borderId="8" xfId="16" applyFont="1" applyBorder="1" applyAlignment="1">
      <alignment horizontal="right"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1" fontId="3" fillId="0" borderId="0" xfId="16" applyFont="1" applyAlignment="1">
      <alignment horizontal="right"/>
    </xf>
    <xf numFmtId="41" fontId="3" fillId="0" borderId="1" xfId="16" applyFont="1" applyBorder="1" applyAlignment="1">
      <alignment horizontal="right"/>
    </xf>
    <xf numFmtId="41" fontId="3" fillId="0" borderId="0" xfId="16" applyFont="1" applyBorder="1" applyAlignment="1">
      <alignment horizontal="center"/>
    </xf>
    <xf numFmtId="41" fontId="3" fillId="0" borderId="0" xfId="16" applyFont="1" applyBorder="1" applyAlignment="1">
      <alignment horizontal="right"/>
    </xf>
    <xf numFmtId="41" fontId="4" fillId="0" borderId="0" xfId="16" applyFont="1" applyAlignment="1">
      <alignment horizontal="right"/>
    </xf>
    <xf numFmtId="0" fontId="6" fillId="0" borderId="0" xfId="0" applyFont="1" applyAlignment="1">
      <alignment/>
    </xf>
    <xf numFmtId="41" fontId="4" fillId="0" borderId="1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5" fontId="4" fillId="0" borderId="0" xfId="0" applyNumberFormat="1" applyFont="1" applyAlignment="1">
      <alignment/>
    </xf>
    <xf numFmtId="41" fontId="4" fillId="0" borderId="2" xfId="16" applyFont="1" applyBorder="1" applyAlignment="1">
      <alignment horizontal="right"/>
    </xf>
    <xf numFmtId="0" fontId="7" fillId="0" borderId="0" xfId="0" applyFont="1" applyAlignment="1">
      <alignment/>
    </xf>
    <xf numFmtId="16" fontId="2" fillId="0" borderId="0" xfId="16" applyNumberFormat="1" applyFont="1" applyAlignment="1" quotePrefix="1">
      <alignment horizontal="right"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1" fontId="3" fillId="0" borderId="1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63"/>
  <sheetViews>
    <sheetView workbookViewId="0" topLeftCell="B22">
      <selection activeCell="H49" sqref="H49"/>
    </sheetView>
  </sheetViews>
  <sheetFormatPr defaultColWidth="9.140625" defaultRowHeight="12.75"/>
  <cols>
    <col min="1" max="1" width="26.57421875" style="0" customWidth="1"/>
    <col min="2" max="2" width="18.57421875" style="1" customWidth="1"/>
    <col min="3" max="3" width="1.28515625" style="1" customWidth="1"/>
    <col min="4" max="4" width="19.7109375" style="1" customWidth="1"/>
    <col min="5" max="5" width="0.71875" style="1" customWidth="1"/>
    <col min="6" max="6" width="21.140625" style="1" customWidth="1"/>
    <col min="7" max="7" width="1.1484375" style="1" customWidth="1"/>
    <col min="8" max="8" width="20.57421875" style="1" customWidth="1"/>
  </cols>
  <sheetData>
    <row r="10" spans="1:8" ht="18">
      <c r="A10" s="50" t="s">
        <v>4</v>
      </c>
      <c r="B10" s="50"/>
      <c r="C10" s="50"/>
      <c r="D10" s="50"/>
      <c r="E10" s="50"/>
      <c r="F10" s="50"/>
      <c r="G10" s="50"/>
      <c r="H10" s="50"/>
    </row>
    <row r="11" spans="1:8" ht="15.75">
      <c r="A11" s="6"/>
      <c r="B11" s="7"/>
      <c r="C11" s="7"/>
      <c r="D11" s="7"/>
      <c r="E11" s="7"/>
      <c r="F11" s="7"/>
      <c r="G11" s="7"/>
      <c r="H11" s="7"/>
    </row>
    <row r="12" spans="1:8" ht="18">
      <c r="A12" s="50" t="s">
        <v>5</v>
      </c>
      <c r="B12" s="50"/>
      <c r="C12" s="50"/>
      <c r="D12" s="50"/>
      <c r="E12" s="50"/>
      <c r="F12" s="50"/>
      <c r="G12" s="50"/>
      <c r="H12" s="50"/>
    </row>
    <row r="13" spans="1:8" ht="18">
      <c r="A13" s="50" t="s">
        <v>92</v>
      </c>
      <c r="B13" s="50"/>
      <c r="C13" s="50"/>
      <c r="D13" s="50"/>
      <c r="E13" s="50"/>
      <c r="F13" s="50"/>
      <c r="G13" s="50"/>
      <c r="H13" s="50"/>
    </row>
    <row r="14" spans="1:8" ht="15">
      <c r="A14" s="2"/>
      <c r="B14" s="3"/>
      <c r="C14" s="3"/>
      <c r="D14" s="3"/>
      <c r="E14" s="3"/>
      <c r="F14" s="3"/>
      <c r="G14" s="3"/>
      <c r="H14" s="3"/>
    </row>
    <row r="15" spans="1:8" ht="15">
      <c r="A15" s="2"/>
      <c r="B15" s="3"/>
      <c r="C15" s="3"/>
      <c r="D15" s="3"/>
      <c r="E15" s="3"/>
      <c r="F15" s="3"/>
      <c r="G15" s="3"/>
      <c r="H15" s="3"/>
    </row>
    <row r="16" spans="1:8" ht="15.75">
      <c r="A16" s="2"/>
      <c r="B16" s="8" t="s">
        <v>93</v>
      </c>
      <c r="C16" s="7"/>
      <c r="D16" s="8" t="s">
        <v>76</v>
      </c>
      <c r="E16" s="7"/>
      <c r="F16" s="8" t="s">
        <v>93</v>
      </c>
      <c r="G16" s="7"/>
      <c r="H16" s="8" t="s">
        <v>76</v>
      </c>
    </row>
    <row r="17" spans="1:8" ht="15.75">
      <c r="A17" s="2"/>
      <c r="B17" s="7" t="s">
        <v>1</v>
      </c>
      <c r="C17" s="7"/>
      <c r="D17" s="7" t="s">
        <v>2</v>
      </c>
      <c r="E17" s="7"/>
      <c r="F17" s="7" t="s">
        <v>111</v>
      </c>
      <c r="G17" s="7"/>
      <c r="H17" s="7" t="s">
        <v>111</v>
      </c>
    </row>
    <row r="18" spans="1:8" ht="15.75">
      <c r="A18" s="2"/>
      <c r="B18" s="7" t="s">
        <v>46</v>
      </c>
      <c r="C18" s="7"/>
      <c r="D18" s="7" t="s">
        <v>46</v>
      </c>
      <c r="E18" s="7"/>
      <c r="F18" s="7" t="s">
        <v>72</v>
      </c>
      <c r="G18" s="7"/>
      <c r="H18" s="7" t="s">
        <v>72</v>
      </c>
    </row>
    <row r="19" spans="1:8" ht="15.75">
      <c r="A19" s="2"/>
      <c r="B19" s="47" t="s">
        <v>94</v>
      </c>
      <c r="C19" s="8"/>
      <c r="D19" s="8" t="str">
        <f>B19</f>
        <v>31 Mar</v>
      </c>
      <c r="E19" s="8"/>
      <c r="F19" s="8" t="str">
        <f>B19</f>
        <v>31 Mar</v>
      </c>
      <c r="G19" s="8"/>
      <c r="H19" s="8" t="str">
        <f>B19</f>
        <v>31 Mar</v>
      </c>
    </row>
    <row r="20" spans="1:8" ht="15.75">
      <c r="A20" s="2"/>
      <c r="B20" s="7" t="s">
        <v>3</v>
      </c>
      <c r="C20" s="7"/>
      <c r="D20" s="7" t="s">
        <v>3</v>
      </c>
      <c r="E20" s="7"/>
      <c r="F20" s="7" t="s">
        <v>3</v>
      </c>
      <c r="G20" s="7"/>
      <c r="H20" s="7" t="s">
        <v>3</v>
      </c>
    </row>
    <row r="21" spans="1:8" ht="15">
      <c r="A21" s="2"/>
      <c r="B21" s="3"/>
      <c r="C21" s="3"/>
      <c r="D21" s="3"/>
      <c r="E21" s="3"/>
      <c r="F21" s="3"/>
      <c r="G21" s="3"/>
      <c r="H21" s="3"/>
    </row>
    <row r="22" spans="1:8" ht="15">
      <c r="A22" s="2" t="s">
        <v>0</v>
      </c>
      <c r="B22" s="3">
        <v>192700</v>
      </c>
      <c r="C22" s="3"/>
      <c r="D22" s="3">
        <v>179026</v>
      </c>
      <c r="E22" s="3"/>
      <c r="F22" s="3">
        <v>192700</v>
      </c>
      <c r="G22" s="3"/>
      <c r="H22" s="3">
        <v>179026</v>
      </c>
    </row>
    <row r="23" spans="1:8" ht="15">
      <c r="A23" s="2"/>
      <c r="B23" s="3"/>
      <c r="C23" s="3"/>
      <c r="D23" s="3"/>
      <c r="E23" s="3"/>
      <c r="F23" s="3"/>
      <c r="G23" s="3"/>
      <c r="H23" s="3"/>
    </row>
    <row r="24" spans="1:8" ht="15">
      <c r="A24" s="2" t="s">
        <v>6</v>
      </c>
      <c r="B24" s="3">
        <v>-158896</v>
      </c>
      <c r="C24" s="3"/>
      <c r="D24" s="3">
        <v>-147914</v>
      </c>
      <c r="E24" s="3"/>
      <c r="F24" s="3">
        <v>-158896</v>
      </c>
      <c r="G24" s="3"/>
      <c r="H24" s="3">
        <v>-147914</v>
      </c>
    </row>
    <row r="25" spans="1:8" ht="15">
      <c r="A25" s="2"/>
      <c r="B25" s="3"/>
      <c r="C25" s="3"/>
      <c r="D25" s="3"/>
      <c r="E25" s="3"/>
      <c r="F25" s="3"/>
      <c r="G25" s="3"/>
      <c r="H25" s="3"/>
    </row>
    <row r="26" spans="1:8" ht="15">
      <c r="A26" s="2" t="s">
        <v>7</v>
      </c>
      <c r="B26" s="3">
        <v>5054</v>
      </c>
      <c r="C26" s="3"/>
      <c r="D26" s="3">
        <v>2538</v>
      </c>
      <c r="E26" s="3"/>
      <c r="F26" s="3">
        <v>5054</v>
      </c>
      <c r="G26" s="3"/>
      <c r="H26" s="3">
        <v>2538</v>
      </c>
    </row>
    <row r="27" spans="1:8" ht="15">
      <c r="A27" s="2"/>
      <c r="B27" s="4"/>
      <c r="C27" s="3"/>
      <c r="D27" s="4"/>
      <c r="E27" s="3"/>
      <c r="F27" s="4"/>
      <c r="G27" s="3"/>
      <c r="H27" s="4"/>
    </row>
    <row r="28" spans="1:8" ht="15">
      <c r="A28" s="2" t="s">
        <v>8</v>
      </c>
      <c r="B28" s="3">
        <f>SUM(B22:B26)</f>
        <v>38858</v>
      </c>
      <c r="C28" s="3"/>
      <c r="D28" s="3">
        <f>SUM(D22:D26)</f>
        <v>33650</v>
      </c>
      <c r="E28" s="3"/>
      <c r="F28" s="3">
        <f>SUM(F22:F26)</f>
        <v>38858</v>
      </c>
      <c r="G28" s="3"/>
      <c r="H28" s="3">
        <f>SUM(H22:H26)</f>
        <v>33650</v>
      </c>
    </row>
    <row r="29" spans="1:8" ht="15">
      <c r="A29" s="2"/>
      <c r="B29" s="3"/>
      <c r="C29" s="3"/>
      <c r="D29" s="3"/>
      <c r="E29" s="3"/>
      <c r="F29" s="3"/>
      <c r="G29" s="3"/>
      <c r="H29" s="3"/>
    </row>
    <row r="30" spans="1:8" ht="15">
      <c r="A30" s="2" t="s">
        <v>9</v>
      </c>
      <c r="B30" s="3">
        <v>-157</v>
      </c>
      <c r="C30" s="3"/>
      <c r="D30" s="3">
        <v>-569</v>
      </c>
      <c r="E30" s="3"/>
      <c r="F30" s="3">
        <v>-157</v>
      </c>
      <c r="G30" s="3"/>
      <c r="H30" s="3">
        <v>-569</v>
      </c>
    </row>
    <row r="31" spans="1:8" ht="15">
      <c r="A31" s="2"/>
      <c r="B31" s="3"/>
      <c r="C31" s="3"/>
      <c r="D31" s="3"/>
      <c r="E31" s="3"/>
      <c r="F31" s="3"/>
      <c r="G31" s="3"/>
      <c r="H31" s="3"/>
    </row>
    <row r="32" spans="1:8" ht="15">
      <c r="A32" s="2" t="s">
        <v>10</v>
      </c>
      <c r="B32" s="3">
        <v>5</v>
      </c>
      <c r="C32" s="3"/>
      <c r="D32" s="3">
        <v>-134</v>
      </c>
      <c r="E32" s="3"/>
      <c r="F32" s="3">
        <v>5</v>
      </c>
      <c r="G32" s="3"/>
      <c r="H32" s="3">
        <v>-134</v>
      </c>
    </row>
    <row r="33" spans="1:8" ht="15">
      <c r="A33" s="2" t="s">
        <v>11</v>
      </c>
      <c r="B33" s="3"/>
      <c r="C33" s="3"/>
      <c r="D33" s="3"/>
      <c r="E33" s="3"/>
      <c r="F33" s="3"/>
      <c r="G33" s="3"/>
      <c r="H33" s="3"/>
    </row>
    <row r="34" spans="1:8" ht="15">
      <c r="A34" s="2"/>
      <c r="B34" s="4"/>
      <c r="C34" s="3"/>
      <c r="D34" s="4"/>
      <c r="E34" s="3"/>
      <c r="F34" s="4"/>
      <c r="G34" s="3"/>
      <c r="H34" s="4"/>
    </row>
    <row r="35" spans="1:8" ht="15">
      <c r="A35" s="2" t="s">
        <v>12</v>
      </c>
      <c r="B35" s="3">
        <f>SUM(B28:B32)</f>
        <v>38706</v>
      </c>
      <c r="C35" s="3"/>
      <c r="D35" s="3">
        <f>SUM(D28:D32)</f>
        <v>32947</v>
      </c>
      <c r="E35" s="3"/>
      <c r="F35" s="3">
        <f>SUM(F28:F32)</f>
        <v>38706</v>
      </c>
      <c r="G35" s="3"/>
      <c r="H35" s="3">
        <f>SUM(H28:H32)</f>
        <v>32947</v>
      </c>
    </row>
    <row r="36" spans="1:8" ht="15">
      <c r="A36" s="2"/>
      <c r="B36" s="3"/>
      <c r="C36" s="3"/>
      <c r="D36" s="3"/>
      <c r="E36" s="3"/>
      <c r="F36" s="3"/>
      <c r="G36" s="3"/>
      <c r="H36" s="3"/>
    </row>
    <row r="37" spans="1:8" ht="15">
      <c r="A37" s="2" t="s">
        <v>13</v>
      </c>
      <c r="B37" s="3">
        <v>-13115</v>
      </c>
      <c r="C37" s="3"/>
      <c r="D37" s="3">
        <v>-10754</v>
      </c>
      <c r="E37" s="3"/>
      <c r="F37" s="3">
        <v>-13115</v>
      </c>
      <c r="G37" s="3"/>
      <c r="H37" s="3">
        <v>-10754</v>
      </c>
    </row>
    <row r="38" spans="1:8" ht="15">
      <c r="A38" s="2"/>
      <c r="B38" s="4"/>
      <c r="C38" s="3"/>
      <c r="D38" s="4"/>
      <c r="E38" s="3"/>
      <c r="F38" s="4"/>
      <c r="G38" s="3"/>
      <c r="H38" s="4"/>
    </row>
    <row r="39" spans="1:8" ht="15.75" thickBot="1">
      <c r="A39" s="2" t="s">
        <v>78</v>
      </c>
      <c r="B39" s="27">
        <f>B35+B37</f>
        <v>25591</v>
      </c>
      <c r="C39" s="3"/>
      <c r="D39" s="27">
        <f>D35+D37</f>
        <v>22193</v>
      </c>
      <c r="E39" s="3"/>
      <c r="F39" s="27">
        <f>F35+F37</f>
        <v>25591</v>
      </c>
      <c r="G39" s="3"/>
      <c r="H39" s="27">
        <f>H35+H37</f>
        <v>22193</v>
      </c>
    </row>
    <row r="40" spans="1:8" ht="15.75" thickTop="1">
      <c r="A40" s="2"/>
      <c r="B40" s="3"/>
      <c r="C40" s="3"/>
      <c r="D40" s="3"/>
      <c r="E40" s="3"/>
      <c r="F40" s="3"/>
      <c r="G40" s="3"/>
      <c r="H40" s="3"/>
    </row>
    <row r="41" spans="1:8" ht="15">
      <c r="A41" s="2" t="s">
        <v>14</v>
      </c>
      <c r="B41" s="3"/>
      <c r="C41" s="3"/>
      <c r="D41" s="3"/>
      <c r="E41" s="3"/>
      <c r="F41" s="3"/>
      <c r="G41" s="3"/>
      <c r="H41" s="3"/>
    </row>
    <row r="42" spans="1:8" ht="15">
      <c r="A42" s="2" t="s">
        <v>15</v>
      </c>
      <c r="B42" s="24">
        <v>5.4</v>
      </c>
      <c r="C42" s="2"/>
      <c r="D42" s="24">
        <v>4.7</v>
      </c>
      <c r="E42" s="2"/>
      <c r="F42" s="24">
        <v>5.4</v>
      </c>
      <c r="G42" s="2"/>
      <c r="H42" s="24">
        <v>4.7</v>
      </c>
    </row>
    <row r="43" spans="1:8" ht="15.75" thickBot="1">
      <c r="A43" s="2"/>
      <c r="B43" s="5"/>
      <c r="C43" s="2"/>
      <c r="D43" s="5"/>
      <c r="E43" s="2"/>
      <c r="F43" s="5"/>
      <c r="G43" s="2"/>
      <c r="H43" s="5"/>
    </row>
    <row r="44" spans="1:8" ht="15.75" thickTop="1">
      <c r="A44" s="2" t="s">
        <v>16</v>
      </c>
      <c r="B44" s="2"/>
      <c r="C44" s="2"/>
      <c r="D44" s="2"/>
      <c r="E44" s="2"/>
      <c r="F44" s="2"/>
      <c r="G44" s="2"/>
      <c r="H44" s="2"/>
    </row>
    <row r="45" spans="1:8" ht="15.75" thickBot="1">
      <c r="A45" s="2" t="s">
        <v>15</v>
      </c>
      <c r="B45" s="25">
        <v>5.2</v>
      </c>
      <c r="C45" s="2"/>
      <c r="D45" s="25">
        <v>4.6</v>
      </c>
      <c r="E45" s="2"/>
      <c r="F45" s="25">
        <v>5.2</v>
      </c>
      <c r="G45" s="2"/>
      <c r="H45" s="25">
        <v>4.6</v>
      </c>
    </row>
    <row r="46" spans="1:8" ht="15.75" thickTop="1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s="9" customFormat="1" ht="15">
      <c r="A48" s="2" t="s">
        <v>17</v>
      </c>
      <c r="B48" s="2"/>
      <c r="C48" s="2"/>
      <c r="D48" s="2"/>
      <c r="E48" s="2"/>
      <c r="F48" s="2"/>
      <c r="G48" s="2"/>
      <c r="H48" s="2"/>
    </row>
    <row r="49" spans="1:8" s="9" customFormat="1" ht="15">
      <c r="A49" s="2" t="s">
        <v>95</v>
      </c>
      <c r="B49" s="3"/>
      <c r="C49" s="3"/>
      <c r="D49" s="3"/>
      <c r="E49" s="3"/>
      <c r="F49" s="3"/>
      <c r="G49" s="3"/>
      <c r="H49" s="3"/>
    </row>
    <row r="50" spans="1:8" ht="15">
      <c r="A50" s="2"/>
      <c r="B50" s="3"/>
      <c r="C50" s="3"/>
      <c r="D50" s="3"/>
      <c r="E50" s="3"/>
      <c r="F50" s="3"/>
      <c r="G50" s="3"/>
      <c r="H50" s="3"/>
    </row>
    <row r="51" spans="1:8" ht="15">
      <c r="A51" s="2"/>
      <c r="B51" s="3"/>
      <c r="C51" s="3"/>
      <c r="D51" s="3"/>
      <c r="E51" s="3"/>
      <c r="F51" s="3"/>
      <c r="G51" s="3"/>
      <c r="H51" s="3"/>
    </row>
    <row r="63" ht="12.75">
      <c r="D63" s="26"/>
    </row>
  </sheetData>
  <mergeCells count="3">
    <mergeCell ref="A10:H10"/>
    <mergeCell ref="A12:H12"/>
    <mergeCell ref="A13:H13"/>
  </mergeCells>
  <printOptions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31">
      <selection activeCell="C42" sqref="C42"/>
    </sheetView>
  </sheetViews>
  <sheetFormatPr defaultColWidth="9.140625" defaultRowHeight="12.75"/>
  <cols>
    <col min="1" max="1" width="37.421875" style="2" customWidth="1"/>
    <col min="2" max="2" width="4.7109375" style="3" customWidth="1"/>
    <col min="3" max="3" width="13.421875" style="3" customWidth="1"/>
    <col min="4" max="4" width="4.8515625" style="3" customWidth="1"/>
    <col min="5" max="5" width="15.00390625" style="2" customWidth="1"/>
    <col min="6" max="6" width="2.7109375" style="2" customWidth="1"/>
    <col min="7" max="7" width="7.8515625" style="2" customWidth="1"/>
    <col min="8" max="8" width="7.8515625" style="48" customWidth="1"/>
    <col min="9" max="16384" width="7.8515625" style="2" customWidth="1"/>
  </cols>
  <sheetData>
    <row r="1" spans="1:5" ht="18">
      <c r="A1" s="50" t="s">
        <v>4</v>
      </c>
      <c r="B1" s="50"/>
      <c r="C1" s="50"/>
      <c r="D1" s="50"/>
      <c r="E1" s="50"/>
    </row>
    <row r="2" spans="1:4" ht="15.75">
      <c r="A2" s="15"/>
      <c r="B2" s="15"/>
      <c r="C2" s="15"/>
      <c r="D2" s="15"/>
    </row>
    <row r="3" spans="1:4" ht="15.75">
      <c r="A3" s="6"/>
      <c r="B3" s="7"/>
      <c r="C3" s="7"/>
      <c r="D3" s="7"/>
    </row>
    <row r="4" spans="1:5" ht="15.75" customHeight="1">
      <c r="A4" s="50" t="s">
        <v>85</v>
      </c>
      <c r="B4" s="50"/>
      <c r="C4" s="50"/>
      <c r="D4" s="50"/>
      <c r="E4" s="50"/>
    </row>
    <row r="5" spans="1:5" ht="15.75" customHeight="1">
      <c r="A5" s="50" t="s">
        <v>97</v>
      </c>
      <c r="B5" s="50"/>
      <c r="C5" s="50"/>
      <c r="D5" s="50"/>
      <c r="E5" s="50"/>
    </row>
    <row r="6" spans="1:4" ht="15.75">
      <c r="A6" s="6"/>
      <c r="B6" s="7"/>
      <c r="C6" s="7"/>
      <c r="D6" s="7"/>
    </row>
    <row r="7" spans="1:4" ht="15.75">
      <c r="A7" s="6"/>
      <c r="B7" s="7"/>
      <c r="C7" s="7"/>
      <c r="D7" s="7"/>
    </row>
    <row r="8" spans="1:5" ht="15.75">
      <c r="A8" s="6"/>
      <c r="B8" s="6"/>
      <c r="C8" s="7" t="s">
        <v>18</v>
      </c>
      <c r="D8" s="7"/>
      <c r="E8" s="7" t="s">
        <v>18</v>
      </c>
    </row>
    <row r="9" spans="1:5" ht="15.75">
      <c r="A9" s="6"/>
      <c r="B9" s="6"/>
      <c r="C9" s="8" t="s">
        <v>98</v>
      </c>
      <c r="D9" s="8"/>
      <c r="E9" s="8" t="s">
        <v>90</v>
      </c>
    </row>
    <row r="10" spans="1:5" ht="15.75">
      <c r="A10" s="6"/>
      <c r="B10" s="6"/>
      <c r="C10" s="7" t="s">
        <v>3</v>
      </c>
      <c r="D10" s="7"/>
      <c r="E10" s="7" t="s">
        <v>3</v>
      </c>
    </row>
    <row r="11" spans="2:5" ht="15">
      <c r="B11" s="2"/>
      <c r="E11" s="3"/>
    </row>
    <row r="12" spans="1:5" ht="15.75">
      <c r="A12" s="6" t="s">
        <v>49</v>
      </c>
      <c r="B12" s="6"/>
      <c r="E12" s="3"/>
    </row>
    <row r="13" spans="2:5" ht="15">
      <c r="B13" s="2"/>
      <c r="E13" s="3"/>
    </row>
    <row r="14" spans="1:8" ht="15">
      <c r="A14" s="2" t="s">
        <v>47</v>
      </c>
      <c r="B14" s="2"/>
      <c r="C14" s="3">
        <v>993272</v>
      </c>
      <c r="E14" s="3">
        <v>1010496</v>
      </c>
      <c r="H14" s="49"/>
    </row>
    <row r="15" spans="1:8" ht="15">
      <c r="A15" s="2" t="s">
        <v>19</v>
      </c>
      <c r="B15" s="2"/>
      <c r="C15" s="3">
        <v>185387</v>
      </c>
      <c r="E15" s="3">
        <v>191113</v>
      </c>
      <c r="H15" s="49"/>
    </row>
    <row r="16" spans="1:8" ht="15">
      <c r="A16" s="2" t="s">
        <v>20</v>
      </c>
      <c r="B16" s="2"/>
      <c r="C16" s="3">
        <v>1031</v>
      </c>
      <c r="E16" s="3">
        <v>1026</v>
      </c>
      <c r="H16" s="49"/>
    </row>
    <row r="17" spans="1:8" ht="15">
      <c r="A17" s="2" t="s">
        <v>21</v>
      </c>
      <c r="B17" s="2"/>
      <c r="C17" s="3">
        <v>1401</v>
      </c>
      <c r="E17" s="3">
        <v>1401</v>
      </c>
      <c r="H17" s="49"/>
    </row>
    <row r="18" spans="1:8" ht="15">
      <c r="A18" s="2" t="s">
        <v>99</v>
      </c>
      <c r="B18" s="2"/>
      <c r="C18" s="3">
        <v>9817</v>
      </c>
      <c r="E18" s="3">
        <v>9817</v>
      </c>
      <c r="H18" s="49"/>
    </row>
    <row r="19" spans="1:8" ht="15">
      <c r="A19" s="2" t="s">
        <v>22</v>
      </c>
      <c r="B19" s="2"/>
      <c r="C19" s="3">
        <v>2943</v>
      </c>
      <c r="E19" s="3">
        <v>2163</v>
      </c>
      <c r="H19" s="49"/>
    </row>
    <row r="20" spans="2:8" ht="15">
      <c r="B20" s="2"/>
      <c r="C20" s="16">
        <f>SUM(C14:C19)</f>
        <v>1193851</v>
      </c>
      <c r="D20" s="2"/>
      <c r="E20" s="16">
        <f>SUM(E14:E19)</f>
        <v>1216016</v>
      </c>
      <c r="H20" s="49"/>
    </row>
    <row r="21" spans="1:8" ht="15.75">
      <c r="A21" s="6" t="s">
        <v>23</v>
      </c>
      <c r="B21" s="6"/>
      <c r="C21" s="2"/>
      <c r="D21" s="2"/>
      <c r="H21" s="49"/>
    </row>
    <row r="22" spans="2:8" ht="15">
      <c r="B22" s="2"/>
      <c r="C22" s="2"/>
      <c r="D22" s="2"/>
      <c r="H22" s="49"/>
    </row>
    <row r="23" spans="1:8" ht="15">
      <c r="A23" s="2" t="s">
        <v>24</v>
      </c>
      <c r="B23" s="2"/>
      <c r="C23" s="29">
        <v>4739</v>
      </c>
      <c r="E23" s="29">
        <v>4718</v>
      </c>
      <c r="H23" s="49"/>
    </row>
    <row r="24" spans="1:8" ht="15">
      <c r="A24" s="2" t="s">
        <v>25</v>
      </c>
      <c r="B24" s="2"/>
      <c r="C24" s="30">
        <f>115393+22457</f>
        <v>137850</v>
      </c>
      <c r="E24" s="30">
        <v>136914</v>
      </c>
      <c r="H24" s="49"/>
    </row>
    <row r="25" spans="1:8" ht="15">
      <c r="A25" s="2" t="s">
        <v>26</v>
      </c>
      <c r="B25" s="2"/>
      <c r="C25" s="30">
        <v>436342</v>
      </c>
      <c r="E25" s="30">
        <v>402754</v>
      </c>
      <c r="H25" s="49"/>
    </row>
    <row r="26" spans="2:8" ht="15">
      <c r="B26" s="2"/>
      <c r="C26" s="31"/>
      <c r="E26" s="31"/>
      <c r="H26" s="49"/>
    </row>
    <row r="27" spans="2:8" ht="15">
      <c r="B27" s="2"/>
      <c r="C27" s="10">
        <f>SUM(C23:C26)</f>
        <v>578931</v>
      </c>
      <c r="D27" s="11"/>
      <c r="E27" s="10">
        <f>SUM(E23:E26)</f>
        <v>544386</v>
      </c>
      <c r="H27" s="49"/>
    </row>
    <row r="28" spans="2:8" ht="15">
      <c r="B28" s="2"/>
      <c r="C28" s="2"/>
      <c r="D28" s="2"/>
      <c r="H28" s="49"/>
    </row>
    <row r="29" spans="1:8" ht="15.75">
      <c r="A29" s="6" t="s">
        <v>27</v>
      </c>
      <c r="B29" s="6"/>
      <c r="E29" s="3"/>
      <c r="H29" s="49"/>
    </row>
    <row r="30" spans="2:8" ht="15">
      <c r="B30" s="2"/>
      <c r="E30" s="3"/>
      <c r="H30" s="49"/>
    </row>
    <row r="31" spans="1:8" ht="15">
      <c r="A31" s="2" t="s">
        <v>28</v>
      </c>
      <c r="B31" s="2"/>
      <c r="C31" s="29">
        <f>16837+108647</f>
        <v>125484</v>
      </c>
      <c r="E31" s="29">
        <v>139777</v>
      </c>
      <c r="H31" s="49"/>
    </row>
    <row r="32" spans="1:8" ht="15">
      <c r="A32" s="2" t="s">
        <v>29</v>
      </c>
      <c r="B32" s="2"/>
      <c r="C32" s="31">
        <v>8462</v>
      </c>
      <c r="E32" s="31">
        <v>7379</v>
      </c>
      <c r="H32" s="49"/>
    </row>
    <row r="33" spans="2:8" ht="15">
      <c r="B33" s="2"/>
      <c r="C33" s="22">
        <f>SUM(C28:C32)</f>
        <v>133946</v>
      </c>
      <c r="D33" s="13"/>
      <c r="E33" s="22">
        <f>SUM(E28:E32)</f>
        <v>147156</v>
      </c>
      <c r="H33" s="49"/>
    </row>
    <row r="34" spans="2:8" ht="15">
      <c r="B34" s="2"/>
      <c r="C34" s="13"/>
      <c r="E34" s="13"/>
      <c r="H34" s="49"/>
    </row>
    <row r="35" spans="1:8" ht="15.75">
      <c r="A35" s="6" t="s">
        <v>30</v>
      </c>
      <c r="B35" s="6"/>
      <c r="C35" s="13">
        <f>C27-C33</f>
        <v>444985</v>
      </c>
      <c r="D35" s="13"/>
      <c r="E35" s="13">
        <f>SUM(E27-E33)</f>
        <v>397230</v>
      </c>
      <c r="H35" s="49"/>
    </row>
    <row r="36" spans="2:8" ht="15">
      <c r="B36" s="2"/>
      <c r="E36" s="3"/>
      <c r="H36" s="49"/>
    </row>
    <row r="37" spans="2:8" ht="15.75" thickBot="1">
      <c r="B37" s="2"/>
      <c r="C37" s="14">
        <f>C20+C35</f>
        <v>1638836</v>
      </c>
      <c r="E37" s="14">
        <f>E20+E35</f>
        <v>1613246</v>
      </c>
      <c r="H37" s="49"/>
    </row>
    <row r="38" spans="2:8" ht="15">
      <c r="B38" s="2"/>
      <c r="E38" s="3"/>
      <c r="H38" s="49"/>
    </row>
    <row r="39" spans="1:8" s="6" customFormat="1" ht="15.75">
      <c r="A39" s="6" t="s">
        <v>31</v>
      </c>
      <c r="C39" s="7"/>
      <c r="D39" s="7"/>
      <c r="E39" s="7"/>
      <c r="H39" s="49"/>
    </row>
    <row r="40" spans="2:8" ht="15">
      <c r="B40" s="2"/>
      <c r="E40" s="3"/>
      <c r="H40" s="49"/>
    </row>
    <row r="41" spans="1:8" ht="15">
      <c r="A41" s="2" t="s">
        <v>32</v>
      </c>
      <c r="B41" s="2"/>
      <c r="C41" s="3">
        <v>470062</v>
      </c>
      <c r="E41" s="3">
        <v>470062</v>
      </c>
      <c r="H41" s="49"/>
    </row>
    <row r="42" spans="1:8" ht="15">
      <c r="A42" s="2" t="s">
        <v>33</v>
      </c>
      <c r="B42" s="2"/>
      <c r="C42" s="4">
        <v>1082266</v>
      </c>
      <c r="E42" s="4">
        <v>1056676</v>
      </c>
      <c r="H42" s="49"/>
    </row>
    <row r="43" spans="1:8" ht="15">
      <c r="A43" s="2" t="s">
        <v>34</v>
      </c>
      <c r="B43" s="2"/>
      <c r="C43" s="3">
        <f>SUM(C41:C42)</f>
        <v>1552328</v>
      </c>
      <c r="E43" s="3">
        <f>SUM(E41:E42)</f>
        <v>1526738</v>
      </c>
      <c r="H43" s="49"/>
    </row>
    <row r="44" spans="2:8" ht="15">
      <c r="B44" s="2"/>
      <c r="E44" s="3"/>
      <c r="H44" s="49"/>
    </row>
    <row r="45" spans="1:8" ht="15">
      <c r="A45" s="2" t="s">
        <v>35</v>
      </c>
      <c r="B45" s="2"/>
      <c r="E45" s="3"/>
      <c r="H45" s="49"/>
    </row>
    <row r="46" spans="1:8" ht="15">
      <c r="A46" s="2" t="s">
        <v>36</v>
      </c>
      <c r="B46" s="2"/>
      <c r="C46" s="3">
        <v>0</v>
      </c>
      <c r="E46" s="3">
        <v>0</v>
      </c>
      <c r="H46" s="49"/>
    </row>
    <row r="47" spans="1:8" ht="15">
      <c r="A47" s="2" t="s">
        <v>37</v>
      </c>
      <c r="B47" s="2"/>
      <c r="C47" s="3">
        <v>86508</v>
      </c>
      <c r="E47" s="3">
        <v>86508</v>
      </c>
      <c r="H47" s="49"/>
    </row>
    <row r="48" spans="2:8" ht="15">
      <c r="B48" s="2"/>
      <c r="E48" s="3"/>
      <c r="H48" s="49"/>
    </row>
    <row r="49" spans="2:8" ht="15.75" thickBot="1">
      <c r="B49" s="2"/>
      <c r="C49" s="14">
        <f>SUM(C43:C48)</f>
        <v>1638836</v>
      </c>
      <c r="E49" s="14">
        <f>SUM(E43:E48)</f>
        <v>1613246</v>
      </c>
      <c r="H49" s="49"/>
    </row>
    <row r="50" spans="2:8" ht="15">
      <c r="B50" s="2"/>
      <c r="G50" s="3"/>
      <c r="H50" s="49"/>
    </row>
    <row r="52" ht="15">
      <c r="A52" s="2" t="s">
        <v>48</v>
      </c>
    </row>
    <row r="53" ht="15">
      <c r="A53" s="2" t="s">
        <v>96</v>
      </c>
    </row>
  </sheetData>
  <mergeCells count="3">
    <mergeCell ref="A1:E1"/>
    <mergeCell ref="A4:E4"/>
    <mergeCell ref="A5:E5"/>
  </mergeCells>
  <printOptions/>
  <pageMargins left="0.75" right="0.75" top="0.75" bottom="0.75" header="0.5" footer="0.5"/>
  <pageSetup fitToHeight="1" fitToWidth="1" horizontalDpi="300" verticalDpi="300" orientation="portrait" paperSize="9" scale="92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zoomScale="75" zoomScaleNormal="75" workbookViewId="0" topLeftCell="E13">
      <selection activeCell="S25" sqref="S25"/>
    </sheetView>
  </sheetViews>
  <sheetFormatPr defaultColWidth="9.140625" defaultRowHeight="12.75"/>
  <cols>
    <col min="1" max="1" width="41.57421875" style="18" customWidth="1"/>
    <col min="2" max="2" width="15.00390625" style="40" customWidth="1"/>
    <col min="3" max="3" width="1.28515625" style="40" customWidth="1"/>
    <col min="4" max="4" width="14.57421875" style="40" customWidth="1"/>
    <col min="5" max="5" width="1.28515625" style="40" customWidth="1"/>
    <col min="6" max="6" width="12.7109375" style="40" customWidth="1"/>
    <col min="7" max="7" width="1.28515625" style="40" customWidth="1"/>
    <col min="8" max="8" width="18.421875" style="40" customWidth="1"/>
    <col min="9" max="9" width="1.1484375" style="40" customWidth="1"/>
    <col min="10" max="10" width="17.421875" style="40" customWidth="1"/>
    <col min="11" max="11" width="1.1484375" style="40" customWidth="1"/>
    <col min="12" max="12" width="21.421875" style="40" customWidth="1"/>
    <col min="13" max="13" width="1.1484375" style="40" customWidth="1"/>
    <col min="14" max="14" width="15.00390625" style="40" customWidth="1"/>
    <col min="15" max="15" width="1.1484375" style="40" customWidth="1"/>
    <col min="16" max="16" width="20.57421875" style="40" customWidth="1"/>
    <col min="17" max="17" width="1.1484375" style="40" customWidth="1"/>
    <col min="18" max="18" width="16.421875" style="40" customWidth="1"/>
    <col min="19" max="16384" width="7.8515625" style="18" customWidth="1"/>
  </cols>
  <sheetData>
    <row r="2" spans="1:18" ht="18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8">
      <c r="A4" s="50" t="s">
        <v>44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18">
      <c r="A5" s="50" t="s">
        <v>102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8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8">
      <c r="A7" s="35"/>
      <c r="B7" s="51" t="s">
        <v>83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6"/>
      <c r="P7" s="37" t="s">
        <v>45</v>
      </c>
      <c r="Q7" s="36"/>
      <c r="R7" s="36"/>
    </row>
    <row r="8" spans="1:18" ht="18">
      <c r="A8" s="3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6"/>
      <c r="P8" s="39"/>
      <c r="Q8" s="36"/>
      <c r="R8" s="36"/>
    </row>
    <row r="9" spans="1:18" ht="18">
      <c r="A9" s="35"/>
      <c r="B9" s="36" t="s">
        <v>41</v>
      </c>
      <c r="C9" s="36"/>
      <c r="D9" s="36" t="s">
        <v>41</v>
      </c>
      <c r="E9" s="36"/>
      <c r="F9" s="36" t="s">
        <v>39</v>
      </c>
      <c r="G9" s="36"/>
      <c r="H9" s="36" t="s">
        <v>79</v>
      </c>
      <c r="I9" s="36"/>
      <c r="J9" s="36" t="s">
        <v>80</v>
      </c>
      <c r="K9" s="36"/>
      <c r="L9" s="36" t="s">
        <v>81</v>
      </c>
      <c r="M9" s="36"/>
      <c r="N9" s="36" t="s">
        <v>82</v>
      </c>
      <c r="O9" s="36"/>
      <c r="P9" s="36" t="s">
        <v>42</v>
      </c>
      <c r="Q9" s="36"/>
      <c r="R9" s="36"/>
    </row>
    <row r="10" spans="1:18" ht="18">
      <c r="A10" s="35"/>
      <c r="B10" s="36" t="s">
        <v>39</v>
      </c>
      <c r="C10" s="36"/>
      <c r="D10" s="36" t="s">
        <v>84</v>
      </c>
      <c r="E10" s="36"/>
      <c r="F10" s="36" t="s">
        <v>40</v>
      </c>
      <c r="G10" s="36"/>
      <c r="H10" s="36" t="s">
        <v>40</v>
      </c>
      <c r="I10" s="36"/>
      <c r="J10" s="36" t="s">
        <v>40</v>
      </c>
      <c r="K10" s="36"/>
      <c r="L10" s="36" t="s">
        <v>40</v>
      </c>
      <c r="M10" s="36"/>
      <c r="N10" s="36" t="s">
        <v>40</v>
      </c>
      <c r="O10" s="36"/>
      <c r="P10" s="36" t="s">
        <v>43</v>
      </c>
      <c r="Q10" s="36"/>
      <c r="R10" s="36" t="s">
        <v>38</v>
      </c>
    </row>
    <row r="11" spans="1:18" ht="18">
      <c r="A11" s="35"/>
      <c r="B11" s="36" t="s">
        <v>3</v>
      </c>
      <c r="C11" s="36"/>
      <c r="D11" s="36" t="s">
        <v>3</v>
      </c>
      <c r="E11" s="36"/>
      <c r="F11" s="36" t="s">
        <v>3</v>
      </c>
      <c r="G11" s="36"/>
      <c r="H11" s="36" t="s">
        <v>3</v>
      </c>
      <c r="I11" s="36"/>
      <c r="J11" s="36" t="s">
        <v>3</v>
      </c>
      <c r="K11" s="36"/>
      <c r="L11" s="36" t="s">
        <v>3</v>
      </c>
      <c r="M11" s="36"/>
      <c r="N11" s="36" t="s">
        <v>3</v>
      </c>
      <c r="O11" s="36"/>
      <c r="P11" s="36" t="s">
        <v>3</v>
      </c>
      <c r="Q11" s="36"/>
      <c r="R11" s="36" t="s">
        <v>3</v>
      </c>
    </row>
    <row r="12" ht="18">
      <c r="A12" s="18" t="s">
        <v>100</v>
      </c>
    </row>
    <row r="13" ht="18">
      <c r="A13" s="41" t="s">
        <v>101</v>
      </c>
    </row>
    <row r="14" ht="18">
      <c r="A14" s="41"/>
    </row>
    <row r="15" spans="1:18" ht="18">
      <c r="A15" s="18" t="s">
        <v>103</v>
      </c>
      <c r="B15" s="40">
        <v>470062</v>
      </c>
      <c r="D15" s="40">
        <v>17</v>
      </c>
      <c r="F15" s="40">
        <v>35259</v>
      </c>
      <c r="H15" s="40">
        <v>119045</v>
      </c>
      <c r="J15" s="40">
        <v>332</v>
      </c>
      <c r="L15" s="40">
        <v>1760</v>
      </c>
      <c r="N15" s="40">
        <v>66003</v>
      </c>
      <c r="P15" s="40">
        <v>834259</v>
      </c>
      <c r="R15" s="40">
        <f>SUM(B15:P15)</f>
        <v>1526737</v>
      </c>
    </row>
    <row r="17" spans="1:18" ht="18">
      <c r="A17" s="18" t="s">
        <v>86</v>
      </c>
      <c r="P17" s="40">
        <v>25591</v>
      </c>
      <c r="R17" s="40">
        <f>SUM(B17:P17)</f>
        <v>25591</v>
      </c>
    </row>
    <row r="19" spans="2:18" ht="18">
      <c r="B19" s="42"/>
      <c r="D19" s="42"/>
      <c r="F19" s="42"/>
      <c r="H19" s="42"/>
      <c r="J19" s="42"/>
      <c r="L19" s="42"/>
      <c r="N19" s="42"/>
      <c r="P19" s="42"/>
      <c r="R19" s="42"/>
    </row>
    <row r="20" spans="2:4" ht="7.5" customHeight="1">
      <c r="B20" s="43"/>
      <c r="D20" s="43"/>
    </row>
    <row r="21" spans="1:18" ht="18">
      <c r="A21" s="44" t="s">
        <v>110</v>
      </c>
      <c r="B21" s="40">
        <f>SUM(B15:B18)</f>
        <v>470062</v>
      </c>
      <c r="D21" s="40">
        <f>SUM(D15:D18)</f>
        <v>17</v>
      </c>
      <c r="F21" s="40">
        <f>SUM(F15:F18)</f>
        <v>35259</v>
      </c>
      <c r="H21" s="40">
        <f>SUM(H15:H18)</f>
        <v>119045</v>
      </c>
      <c r="J21" s="40">
        <f>SUM(J15:J18)</f>
        <v>332</v>
      </c>
      <c r="L21" s="40">
        <f>SUM(L15:L18)</f>
        <v>1760</v>
      </c>
      <c r="N21" s="40">
        <f>SUM(N15:N18)</f>
        <v>66003</v>
      </c>
      <c r="P21" s="40">
        <f>SUM(P15:P18)</f>
        <v>859850</v>
      </c>
      <c r="R21" s="40">
        <f>SUM(R15:R18)</f>
        <v>1552328</v>
      </c>
    </row>
    <row r="22" spans="2:18" ht="6" customHeight="1" thickBot="1">
      <c r="B22" s="45"/>
      <c r="D22" s="45"/>
      <c r="F22" s="45"/>
      <c r="H22" s="45"/>
      <c r="J22" s="45"/>
      <c r="L22" s="45"/>
      <c r="N22" s="45"/>
      <c r="P22" s="45"/>
      <c r="R22" s="45"/>
    </row>
    <row r="23" ht="18.75" thickTop="1"/>
    <row r="24" ht="18">
      <c r="A24" s="18" t="s">
        <v>100</v>
      </c>
    </row>
    <row r="25" ht="18">
      <c r="A25" s="41" t="s">
        <v>104</v>
      </c>
    </row>
    <row r="26" ht="18">
      <c r="A26" s="41"/>
    </row>
    <row r="27" spans="1:18" ht="18">
      <c r="A27" s="18" t="s">
        <v>77</v>
      </c>
      <c r="B27" s="40">
        <v>470062</v>
      </c>
      <c r="D27" s="40">
        <v>17</v>
      </c>
      <c r="F27" s="40">
        <v>35259</v>
      </c>
      <c r="H27" s="40">
        <v>124630</v>
      </c>
      <c r="J27" s="40">
        <v>225</v>
      </c>
      <c r="L27" s="40">
        <v>1760</v>
      </c>
      <c r="N27" s="40">
        <v>66003</v>
      </c>
      <c r="P27" s="40">
        <v>729729</v>
      </c>
      <c r="R27" s="40">
        <f>SUM(B27:P27)</f>
        <v>1427685</v>
      </c>
    </row>
    <row r="29" spans="1:18" ht="18">
      <c r="A29" s="18" t="s">
        <v>91</v>
      </c>
      <c r="H29" s="40">
        <v>-5585</v>
      </c>
      <c r="J29" s="40">
        <v>0</v>
      </c>
      <c r="P29" s="40">
        <v>46560</v>
      </c>
      <c r="R29" s="40">
        <f>SUM(B29:P29)</f>
        <v>40975</v>
      </c>
    </row>
    <row r="30" spans="2:18" ht="18">
      <c r="B30" s="42"/>
      <c r="D30" s="42"/>
      <c r="F30" s="42"/>
      <c r="H30" s="42"/>
      <c r="J30" s="42"/>
      <c r="L30" s="42"/>
      <c r="N30" s="42"/>
      <c r="P30" s="42"/>
      <c r="R30" s="42"/>
    </row>
    <row r="31" spans="1:18" ht="18">
      <c r="A31" s="18" t="s">
        <v>105</v>
      </c>
      <c r="B31" s="40">
        <f>SUM(B27:B30)</f>
        <v>470062</v>
      </c>
      <c r="D31" s="40">
        <f>SUM(D27:D30)</f>
        <v>17</v>
      </c>
      <c r="F31" s="40">
        <f>SUM(F27:F30)</f>
        <v>35259</v>
      </c>
      <c r="H31" s="40">
        <f>SUM(H27:H30)</f>
        <v>119045</v>
      </c>
      <c r="J31" s="40">
        <f>SUM(J27:J30)</f>
        <v>225</v>
      </c>
      <c r="L31" s="40">
        <f>SUM(L27:L30)</f>
        <v>1760</v>
      </c>
      <c r="N31" s="40">
        <f>SUM(N27:N30)</f>
        <v>66003</v>
      </c>
      <c r="P31" s="40">
        <f>SUM(P27:P30)</f>
        <v>776289</v>
      </c>
      <c r="R31" s="40">
        <f>SUM(B31:P31)</f>
        <v>1468660</v>
      </c>
    </row>
    <row r="32" ht="16.5" customHeight="1"/>
    <row r="33" spans="1:18" ht="18">
      <c r="A33" s="18" t="s">
        <v>86</v>
      </c>
      <c r="P33" s="40">
        <v>22193</v>
      </c>
      <c r="R33" s="40">
        <f>SUM(B33:P33)</f>
        <v>22193</v>
      </c>
    </row>
    <row r="34" spans="2:18" ht="18">
      <c r="B34" s="42"/>
      <c r="D34" s="42"/>
      <c r="F34" s="42"/>
      <c r="H34" s="42"/>
      <c r="J34" s="42"/>
      <c r="L34" s="42"/>
      <c r="N34" s="42"/>
      <c r="P34" s="42"/>
      <c r="R34" s="42"/>
    </row>
    <row r="35" spans="2:4" ht="7.5" customHeight="1">
      <c r="B35" s="43"/>
      <c r="D35" s="43"/>
    </row>
    <row r="36" spans="1:18" ht="18">
      <c r="A36" s="44" t="s">
        <v>106</v>
      </c>
      <c r="B36" s="40">
        <f>SUM(B31:B33)</f>
        <v>470062</v>
      </c>
      <c r="D36" s="40">
        <f>SUM(D31:D33)</f>
        <v>17</v>
      </c>
      <c r="F36" s="40">
        <f>SUM(F31:F33)</f>
        <v>35259</v>
      </c>
      <c r="H36" s="40">
        <f>SUM(H31:H33)</f>
        <v>119045</v>
      </c>
      <c r="J36" s="40">
        <f>SUM(J31:J33)</f>
        <v>225</v>
      </c>
      <c r="L36" s="40">
        <f>SUM(L31:L33)</f>
        <v>1760</v>
      </c>
      <c r="N36" s="40">
        <f>SUM(N31:N33)</f>
        <v>66003</v>
      </c>
      <c r="P36" s="40">
        <f>SUM(P31:P33)</f>
        <v>798482</v>
      </c>
      <c r="R36" s="40">
        <f>SUM(R31:R33)</f>
        <v>1490853</v>
      </c>
    </row>
    <row r="37" spans="2:18" ht="6" customHeight="1" thickBot="1">
      <c r="B37" s="45"/>
      <c r="D37" s="45"/>
      <c r="F37" s="45"/>
      <c r="H37" s="45"/>
      <c r="J37" s="45"/>
      <c r="L37" s="45"/>
      <c r="N37" s="45"/>
      <c r="P37" s="45"/>
      <c r="R37" s="45"/>
    </row>
    <row r="38" ht="18.75" thickTop="1"/>
    <row r="39" ht="18">
      <c r="A39" s="18" t="s">
        <v>107</v>
      </c>
    </row>
  </sheetData>
  <mergeCells count="4">
    <mergeCell ref="A2:R2"/>
    <mergeCell ref="A4:R4"/>
    <mergeCell ref="A5:R5"/>
    <mergeCell ref="B7:N7"/>
  </mergeCells>
  <printOptions/>
  <pageMargins left="0.75" right="0.75" top="0.5" bottom="0.5" header="0.5" footer="0.5"/>
  <pageSetup fitToHeight="1" fitToWidth="1" horizontalDpi="300" verticalDpi="300" orientation="landscape" paperSize="9" scale="6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25">
      <selection activeCell="C6" sqref="C6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57.8515625" style="0" customWidth="1"/>
    <col min="4" max="4" width="2.421875" style="17" customWidth="1"/>
    <col min="5" max="5" width="12.57421875" style="0" customWidth="1"/>
    <col min="6" max="6" width="1.28515625" style="17" customWidth="1"/>
    <col min="7" max="7" width="12.421875" style="0" customWidth="1"/>
  </cols>
  <sheetData>
    <row r="1" spans="1:6" ht="18">
      <c r="A1" s="50" t="s">
        <v>4</v>
      </c>
      <c r="B1" s="50"/>
      <c r="C1" s="50"/>
      <c r="D1" s="50"/>
      <c r="E1" s="50"/>
      <c r="F1" s="50"/>
    </row>
    <row r="2" spans="1:3" ht="18">
      <c r="A2" s="18"/>
      <c r="B2" s="18"/>
      <c r="C2" s="18"/>
    </row>
    <row r="3" spans="1:6" ht="18">
      <c r="A3" s="50" t="s">
        <v>50</v>
      </c>
      <c r="B3" s="50"/>
      <c r="C3" s="50"/>
      <c r="D3" s="50"/>
      <c r="E3" s="50"/>
      <c r="F3" s="50"/>
    </row>
    <row r="4" spans="1:6" ht="18">
      <c r="A4" s="50" t="s">
        <v>108</v>
      </c>
      <c r="B4" s="50"/>
      <c r="C4" s="50"/>
      <c r="D4" s="50"/>
      <c r="E4" s="50"/>
      <c r="F4" s="50"/>
    </row>
    <row r="5" spans="4:6" ht="12.75">
      <c r="D5"/>
      <c r="E5" s="17"/>
      <c r="F5"/>
    </row>
    <row r="6" spans="4:6" ht="12.75">
      <c r="D6"/>
      <c r="E6" s="17"/>
      <c r="F6"/>
    </row>
    <row r="7" spans="4:6" ht="12.75">
      <c r="D7"/>
      <c r="E7" s="17"/>
      <c r="F7"/>
    </row>
    <row r="8" spans="4:6" ht="12.75">
      <c r="D8"/>
      <c r="E8" s="17"/>
      <c r="F8"/>
    </row>
    <row r="9" spans="4:7" ht="15.75">
      <c r="D9"/>
      <c r="E9" s="19" t="s">
        <v>109</v>
      </c>
      <c r="F9"/>
      <c r="G9" s="19" t="s">
        <v>109</v>
      </c>
    </row>
    <row r="10" spans="5:7" s="2" customFormat="1" ht="15.75">
      <c r="E10" s="19" t="s">
        <v>73</v>
      </c>
      <c r="F10" s="6"/>
      <c r="G10" s="19" t="s">
        <v>73</v>
      </c>
    </row>
    <row r="11" spans="5:7" s="2" customFormat="1" ht="15.75">
      <c r="E11" s="23">
        <v>38077</v>
      </c>
      <c r="F11" s="6"/>
      <c r="G11" s="23">
        <v>37711</v>
      </c>
    </row>
    <row r="12" spans="5:7" s="2" customFormat="1" ht="15.75">
      <c r="E12" s="19" t="s">
        <v>51</v>
      </c>
      <c r="F12" s="6"/>
      <c r="G12" s="19" t="s">
        <v>51</v>
      </c>
    </row>
    <row r="13" s="2" customFormat="1" ht="15">
      <c r="E13" s="20"/>
    </row>
    <row r="14" spans="1:6" s="2" customFormat="1" ht="15.75">
      <c r="A14" s="6" t="s">
        <v>52</v>
      </c>
      <c r="B14" s="6"/>
      <c r="C14" s="6"/>
      <c r="D14" s="6"/>
      <c r="E14" s="3"/>
      <c r="F14" s="12"/>
    </row>
    <row r="15" spans="5:6" s="2" customFormat="1" ht="15">
      <c r="E15" s="3"/>
      <c r="F15" s="12"/>
    </row>
    <row r="16" spans="2:7" s="2" customFormat="1" ht="15.75">
      <c r="B16" s="6" t="s">
        <v>12</v>
      </c>
      <c r="C16" s="6"/>
      <c r="D16" s="6"/>
      <c r="E16" s="3">
        <v>38706</v>
      </c>
      <c r="F16" s="12"/>
      <c r="G16" s="32">
        <v>32947</v>
      </c>
    </row>
    <row r="17" spans="2:7" s="2" customFormat="1" ht="15">
      <c r="B17" s="2" t="s">
        <v>68</v>
      </c>
      <c r="E17" s="3"/>
      <c r="F17" s="12"/>
      <c r="G17" s="32"/>
    </row>
    <row r="18" spans="3:7" s="2" customFormat="1" ht="15">
      <c r="C18" s="2" t="s">
        <v>53</v>
      </c>
      <c r="E18" s="3">
        <f>27423+5727</f>
        <v>33150</v>
      </c>
      <c r="F18" s="12"/>
      <c r="G18" s="32">
        <v>21616</v>
      </c>
    </row>
    <row r="19" spans="3:7" s="2" customFormat="1" ht="15">
      <c r="C19" s="2" t="s">
        <v>54</v>
      </c>
      <c r="E19" s="4">
        <v>-2809</v>
      </c>
      <c r="F19" s="12"/>
      <c r="G19" s="33">
        <f>-1291</f>
        <v>-1291</v>
      </c>
    </row>
    <row r="20" spans="2:7" s="2" customFormat="1" ht="15.75">
      <c r="B20" s="6" t="s">
        <v>55</v>
      </c>
      <c r="C20" s="6"/>
      <c r="D20" s="6"/>
      <c r="E20" s="3">
        <f>SUM(E16:E19)</f>
        <v>69047</v>
      </c>
      <c r="F20" s="12"/>
      <c r="G20" s="3">
        <f>SUM(G16:G19)</f>
        <v>53272</v>
      </c>
    </row>
    <row r="21" spans="5:7" s="2" customFormat="1" ht="15">
      <c r="E21" s="3"/>
      <c r="F21" s="12"/>
      <c r="G21" s="32"/>
    </row>
    <row r="22" spans="2:7" s="2" customFormat="1" ht="15">
      <c r="B22" s="2" t="s">
        <v>56</v>
      </c>
      <c r="E22" s="3">
        <f>-21-936-780-15</f>
        <v>-1752</v>
      </c>
      <c r="F22" s="12"/>
      <c r="G22" s="32">
        <f>-9393-104-300</f>
        <v>-9797</v>
      </c>
    </row>
    <row r="23" spans="2:7" s="2" customFormat="1" ht="15">
      <c r="B23" s="2" t="s">
        <v>57</v>
      </c>
      <c r="E23" s="4">
        <v>-14293</v>
      </c>
      <c r="F23" s="12"/>
      <c r="G23" s="33">
        <v>18858</v>
      </c>
    </row>
    <row r="24" spans="2:7" s="2" customFormat="1" ht="15.75">
      <c r="B24" s="6" t="s">
        <v>65</v>
      </c>
      <c r="E24" s="13">
        <f>SUM(E20:E23)</f>
        <v>53002</v>
      </c>
      <c r="F24" s="12"/>
      <c r="G24" s="13">
        <f>SUM(G20:G23)</f>
        <v>62333</v>
      </c>
    </row>
    <row r="25" spans="2:7" s="2" customFormat="1" ht="15">
      <c r="B25" s="2" t="s">
        <v>89</v>
      </c>
      <c r="E25" s="13">
        <v>-8911</v>
      </c>
      <c r="F25" s="12"/>
      <c r="G25" s="32">
        <f>-3724</f>
        <v>-3724</v>
      </c>
    </row>
    <row r="26" spans="5:7" s="2" customFormat="1" ht="15">
      <c r="E26" s="22">
        <f>SUM(E24:E25)</f>
        <v>44091</v>
      </c>
      <c r="F26" s="12"/>
      <c r="G26" s="22">
        <f>SUM(G24:G25)</f>
        <v>58609</v>
      </c>
    </row>
    <row r="27" spans="5:7" s="2" customFormat="1" ht="15">
      <c r="E27" s="3"/>
      <c r="F27" s="12"/>
      <c r="G27" s="32"/>
    </row>
    <row r="28" spans="1:7" s="2" customFormat="1" ht="15.75">
      <c r="A28" s="6" t="s">
        <v>58</v>
      </c>
      <c r="B28" s="6"/>
      <c r="C28" s="6"/>
      <c r="D28" s="6"/>
      <c r="E28" s="3"/>
      <c r="F28" s="12"/>
      <c r="G28" s="32"/>
    </row>
    <row r="29" spans="5:7" s="2" customFormat="1" ht="15">
      <c r="E29" s="3"/>
      <c r="F29" s="12"/>
      <c r="G29" s="32"/>
    </row>
    <row r="30" spans="2:7" s="2" customFormat="1" ht="15">
      <c r="B30" s="2" t="s">
        <v>74</v>
      </c>
      <c r="E30" s="3">
        <v>0</v>
      </c>
      <c r="F30" s="12"/>
      <c r="G30" s="32"/>
    </row>
    <row r="31" spans="2:7" s="2" customFormat="1" ht="15">
      <c r="B31" s="2" t="s">
        <v>21</v>
      </c>
      <c r="E31" s="3">
        <f>-10498-5</f>
        <v>-10503</v>
      </c>
      <c r="F31" s="12"/>
      <c r="G31" s="32">
        <v>-33104</v>
      </c>
    </row>
    <row r="32" spans="2:7" s="2" customFormat="1" ht="15">
      <c r="B32" s="2" t="s">
        <v>69</v>
      </c>
      <c r="E32" s="22">
        <f>SUM(E26:E31)</f>
        <v>33588</v>
      </c>
      <c r="F32" s="12">
        <v>104561</v>
      </c>
      <c r="G32" s="22">
        <f>SUM(G26:G31)</f>
        <v>25505</v>
      </c>
    </row>
    <row r="33" spans="5:7" s="2" customFormat="1" ht="15">
      <c r="E33" s="3"/>
      <c r="F33" s="12"/>
      <c r="G33" s="32"/>
    </row>
    <row r="34" spans="1:7" s="2" customFormat="1" ht="15.75">
      <c r="A34" s="6" t="s">
        <v>59</v>
      </c>
      <c r="B34" s="6"/>
      <c r="C34" s="6"/>
      <c r="D34" s="6"/>
      <c r="E34" s="3"/>
      <c r="F34" s="12"/>
      <c r="G34" s="32"/>
    </row>
    <row r="35" spans="5:7" s="2" customFormat="1" ht="15">
      <c r="E35" s="3"/>
      <c r="F35" s="12"/>
      <c r="G35" s="32"/>
    </row>
    <row r="36" spans="2:7" s="2" customFormat="1" ht="15">
      <c r="B36" s="2" t="s">
        <v>60</v>
      </c>
      <c r="E36" s="3">
        <v>0</v>
      </c>
      <c r="F36" s="12"/>
      <c r="G36" s="32">
        <v>0</v>
      </c>
    </row>
    <row r="37" spans="2:7" s="2" customFormat="1" ht="15">
      <c r="B37" s="2" t="s">
        <v>87</v>
      </c>
      <c r="E37" s="3">
        <v>0</v>
      </c>
      <c r="F37" s="12"/>
      <c r="G37" s="32">
        <v>-4024</v>
      </c>
    </row>
    <row r="38" spans="2:7" s="2" customFormat="1" ht="15">
      <c r="B38" s="2" t="s">
        <v>66</v>
      </c>
      <c r="E38" s="3">
        <v>0</v>
      </c>
      <c r="F38" s="12"/>
      <c r="G38" s="32">
        <v>0</v>
      </c>
    </row>
    <row r="39" spans="2:7" s="2" customFormat="1" ht="15">
      <c r="B39" s="2" t="s">
        <v>61</v>
      </c>
      <c r="E39" s="22">
        <f>SUM(E36:E38)</f>
        <v>0</v>
      </c>
      <c r="F39" s="12"/>
      <c r="G39" s="22">
        <f>SUM(G36:G38)</f>
        <v>-4024</v>
      </c>
    </row>
    <row r="40" spans="5:7" s="2" customFormat="1" ht="15">
      <c r="E40" s="3"/>
      <c r="F40" s="12"/>
      <c r="G40" s="32"/>
    </row>
    <row r="41" spans="1:7" s="2" customFormat="1" ht="15.75">
      <c r="A41" s="6" t="s">
        <v>70</v>
      </c>
      <c r="B41" s="6"/>
      <c r="C41" s="6"/>
      <c r="D41" s="6"/>
      <c r="E41" s="3">
        <f>E32+E39</f>
        <v>33588</v>
      </c>
      <c r="F41" s="12"/>
      <c r="G41" s="3">
        <f>G32+G39</f>
        <v>21481</v>
      </c>
    </row>
    <row r="42" spans="1:7" s="2" customFormat="1" ht="15.75">
      <c r="A42" s="6" t="s">
        <v>75</v>
      </c>
      <c r="B42" s="6"/>
      <c r="C42" s="6"/>
      <c r="D42" s="6"/>
      <c r="E42" s="3">
        <v>0</v>
      </c>
      <c r="F42" s="12"/>
      <c r="G42" s="32">
        <v>0</v>
      </c>
    </row>
    <row r="43" spans="1:7" s="2" customFormat="1" ht="15.75">
      <c r="A43" s="6" t="s">
        <v>62</v>
      </c>
      <c r="B43" s="6"/>
      <c r="C43" s="6"/>
      <c r="D43" s="6"/>
      <c r="E43" s="3">
        <v>402754</v>
      </c>
      <c r="F43" s="12"/>
      <c r="G43" s="32">
        <v>315256</v>
      </c>
    </row>
    <row r="44" spans="1:7" s="2" customFormat="1" ht="16.5" thickBot="1">
      <c r="A44" s="6" t="s">
        <v>71</v>
      </c>
      <c r="B44" s="6"/>
      <c r="C44" s="6"/>
      <c r="D44" s="6"/>
      <c r="E44" s="14">
        <f>SUM(E41:E43)</f>
        <v>436342</v>
      </c>
      <c r="F44" s="12"/>
      <c r="G44" s="14">
        <f>SUM(G41:G43)</f>
        <v>336737</v>
      </c>
    </row>
    <row r="45" spans="5:7" s="2" customFormat="1" ht="15">
      <c r="E45" s="3"/>
      <c r="F45" s="12"/>
      <c r="G45" s="32"/>
    </row>
    <row r="46" spans="1:7" s="2" customFormat="1" ht="15">
      <c r="A46" s="2" t="s">
        <v>88</v>
      </c>
      <c r="E46" s="28">
        <f>E44-E50</f>
        <v>0</v>
      </c>
      <c r="F46" s="12"/>
      <c r="G46" s="28">
        <f>G44-G50</f>
        <v>0</v>
      </c>
    </row>
    <row r="47" spans="5:7" s="2" customFormat="1" ht="15">
      <c r="E47" s="3"/>
      <c r="F47" s="12"/>
      <c r="G47" s="32"/>
    </row>
    <row r="48" spans="2:7" s="2" customFormat="1" ht="15">
      <c r="B48" s="2" t="s">
        <v>63</v>
      </c>
      <c r="E48" s="3">
        <v>19382</v>
      </c>
      <c r="F48" s="12"/>
      <c r="G48" s="32">
        <v>21048</v>
      </c>
    </row>
    <row r="49" spans="2:7" s="2" customFormat="1" ht="15">
      <c r="B49" s="2" t="s">
        <v>64</v>
      </c>
      <c r="E49" s="3">
        <v>416960</v>
      </c>
      <c r="F49" s="12"/>
      <c r="G49" s="32">
        <v>315689</v>
      </c>
    </row>
    <row r="50" spans="5:7" s="2" customFormat="1" ht="15.75" thickBot="1">
      <c r="E50" s="14">
        <f>SUM(E48:E49)</f>
        <v>436342</v>
      </c>
      <c r="F50" s="12"/>
      <c r="G50" s="14">
        <f>SUM(G48:G49)</f>
        <v>336737</v>
      </c>
    </row>
    <row r="51" spans="4:6" ht="12.75">
      <c r="D51"/>
      <c r="E51" s="1"/>
      <c r="F51" s="21"/>
    </row>
    <row r="52" spans="1:6" ht="15">
      <c r="A52" s="2" t="s">
        <v>67</v>
      </c>
      <c r="B52" s="2"/>
      <c r="C52" s="2"/>
      <c r="D52" s="2"/>
      <c r="E52" s="3"/>
      <c r="F52" s="21"/>
    </row>
    <row r="53" spans="1:6" ht="15">
      <c r="A53" s="2" t="s">
        <v>96</v>
      </c>
      <c r="B53" s="2"/>
      <c r="C53" s="2"/>
      <c r="D53" s="2"/>
      <c r="E53" s="3"/>
      <c r="F53" s="21"/>
    </row>
    <row r="54" spans="4:6" ht="12.75">
      <c r="D54"/>
      <c r="E54" s="17"/>
      <c r="F54"/>
    </row>
    <row r="57" ht="12.75">
      <c r="C57" s="46"/>
    </row>
  </sheetData>
  <mergeCells count="3">
    <mergeCell ref="A1:F1"/>
    <mergeCell ref="A3:F3"/>
    <mergeCell ref="A4:F4"/>
  </mergeCells>
  <printOptions/>
  <pageMargins left="0.75" right="0.75" top="1" bottom="1" header="0.5" footer="0.5"/>
  <pageSetup horizontalDpi="300" verticalDpi="300" orientation="portrait" paperSize="9" scale="8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NORTHPORT (MALAYSIA)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NORTHPORT</dc:creator>
  <cp:keywords/>
  <dc:description/>
  <cp:lastModifiedBy>Finance Department NCB Holdin</cp:lastModifiedBy>
  <cp:lastPrinted>2004-05-12T09:20:36Z</cp:lastPrinted>
  <dcterms:created xsi:type="dcterms:W3CDTF">2002-10-14T00:06:59Z</dcterms:created>
  <dcterms:modified xsi:type="dcterms:W3CDTF">2003-02-15T06:42:52Z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